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25" yWindow="2475" windowWidth="13770" windowHeight="7950" activeTab="0"/>
  </bookViews>
  <sheets>
    <sheet name="Αιτήσεις" sheetId="1" r:id="rId1"/>
    <sheet name="ValidationLists" sheetId="2" r:id="rId2"/>
  </sheets>
  <definedNames>
    <definedName name="_xlnm._FilterDatabase" localSheetId="0" hidden="1">'Αιτήσεις'!$A$1:$AN$9</definedName>
    <definedName name="DayList">'ValidationLists'!$A$1:$A$7</definedName>
    <definedName name="MonthList">'ValidationLists'!$C$1:$C$12</definedName>
    <definedName name="schools">'ValidationLists'!$G$1:$G$121</definedName>
  </definedNames>
  <calcPr fullCalcOnLoad="1"/>
</workbook>
</file>

<file path=xl/sharedStrings.xml><?xml version="1.0" encoding="utf-8"?>
<sst xmlns="http://schemas.openxmlformats.org/spreadsheetml/2006/main" count="221" uniqueCount="202">
  <si>
    <t>ΣΥΝΟΛΟ 1</t>
  </si>
  <si>
    <t>ΣΥΝΟΛΟ ΣΥΜΒ (2)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</si>
  <si>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</si>
  <si>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</si>
  <si>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</si>
  <si>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</si>
  <si>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</si>
  <si>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</si>
  <si>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</si>
  <si>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</si>
  <si>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</si>
  <si>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</si>
  <si>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</si>
  <si>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</si>
  <si>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Sunday</t>
  </si>
  <si>
    <t>Monday</t>
  </si>
  <si>
    <t>Tuesday</t>
  </si>
  <si>
    <t>Wednesday</t>
  </si>
  <si>
    <t>Thursday</t>
  </si>
  <si>
    <t>Friday</t>
  </si>
  <si>
    <t>Saturday</t>
  </si>
  <si>
    <t>Αγίας Βαρβάρας</t>
  </si>
  <si>
    <t>Αγίας Μαρίνας 1ο</t>
  </si>
  <si>
    <t>Αγίας Μαρίνας 2ο</t>
  </si>
  <si>
    <t>Αγίας Πελαγίας</t>
  </si>
  <si>
    <t>Αγίου Θωμά</t>
  </si>
  <si>
    <t>Αγίων Δέκα</t>
  </si>
  <si>
    <t>Αγιών Παρασκιών</t>
  </si>
  <si>
    <t>Ανάληψης Χερ/σου</t>
  </si>
  <si>
    <t>Ανω Βιάννου</t>
  </si>
  <si>
    <t>Άρβης</t>
  </si>
  <si>
    <t>Αρκαλοχωρίου 1ο</t>
  </si>
  <si>
    <t>Αρκαλοχωρίου 2ο</t>
  </si>
  <si>
    <t>Αρχανών 1ο</t>
  </si>
  <si>
    <t>Αρχανών 2ο</t>
  </si>
  <si>
    <t>Ασημίου</t>
  </si>
  <si>
    <t>Ασιτών Κάτω</t>
  </si>
  <si>
    <t>Βαγιονιάς</t>
  </si>
  <si>
    <t>Βασιλειών</t>
  </si>
  <si>
    <t>Βενεράτου</t>
  </si>
  <si>
    <t>Βοριζίων</t>
  </si>
  <si>
    <t>Βουτών 2ο</t>
  </si>
  <si>
    <t>Βώρων</t>
  </si>
  <si>
    <t>Γαζίου 1ο</t>
  </si>
  <si>
    <t>Γαζίου 2ο</t>
  </si>
  <si>
    <t>Γαζίου 3ο</t>
  </si>
  <si>
    <t>Γαλιάς</t>
  </si>
  <si>
    <t>Γέργερης</t>
  </si>
  <si>
    <t>Γουβών</t>
  </si>
  <si>
    <t>Γουρνών</t>
  </si>
  <si>
    <t>Δαφνών</t>
  </si>
  <si>
    <t>Ειδικό Ηρακλείου 2ο</t>
  </si>
  <si>
    <t>Ειδικό Ηρακλείου 3ο</t>
  </si>
  <si>
    <t>Ειδικό Μοιρών</t>
  </si>
  <si>
    <t>Ελιάς</t>
  </si>
  <si>
    <t>Επισκοπής</t>
  </si>
  <si>
    <t>Ζαρού</t>
  </si>
  <si>
    <t>Ηρακλείου 1ο</t>
  </si>
  <si>
    <t>Ηρακλείου 2ο</t>
  </si>
  <si>
    <t>Ηρακλείου 4ο</t>
  </si>
  <si>
    <t>Ηρακλείου 5ο</t>
  </si>
  <si>
    <t>Ηρακλείου 6ο</t>
  </si>
  <si>
    <t>Ηρακλείου 7ο</t>
  </si>
  <si>
    <t>Ηρακλείου 8ο</t>
  </si>
  <si>
    <t>Ηρακλείου 9ο</t>
  </si>
  <si>
    <t>Ηρακλείου 10ο</t>
  </si>
  <si>
    <t>Ηρακλείου 11ο</t>
  </si>
  <si>
    <t>Ηρακλείου 12ο</t>
  </si>
  <si>
    <t>Ηρακλείου 13ο</t>
  </si>
  <si>
    <t>Ηρακλείου 14ο</t>
  </si>
  <si>
    <t>Ηρακλείου 15ο</t>
  </si>
  <si>
    <t>Ηρακλείου 16ο</t>
  </si>
  <si>
    <t>Ηρακλείου 17ο</t>
  </si>
  <si>
    <t>Ηρακλείου 18ο</t>
  </si>
  <si>
    <t>Ηρακλείου 19ο</t>
  </si>
  <si>
    <t>Ηρακλείου 20ό</t>
  </si>
  <si>
    <t>Ηρακλείου 21ο</t>
  </si>
  <si>
    <t>Ηρακλείου 23ο</t>
  </si>
  <si>
    <t>Ηρακλείου 24ο</t>
  </si>
  <si>
    <t>Ηρακλείου 25ο</t>
  </si>
  <si>
    <t>Ηρακλείου 26ο</t>
  </si>
  <si>
    <t>Ηρακλείου 27ο</t>
  </si>
  <si>
    <t>Ηρακλείου 28ο</t>
  </si>
  <si>
    <t>Ηρακλείου 30ό</t>
  </si>
  <si>
    <t>Ηρακλείου 31ο</t>
  </si>
  <si>
    <t>Ηρακλείου 32ο</t>
  </si>
  <si>
    <t>Ηρακλείου 33ο</t>
  </si>
  <si>
    <t>Ηρακλείου 34ο</t>
  </si>
  <si>
    <t>Ηρακλείου 35ο</t>
  </si>
  <si>
    <t>Ηρακλείου 36ο</t>
  </si>
  <si>
    <t>Ηρακλείου 37ο</t>
  </si>
  <si>
    <t>Ηρακλείου 39ο</t>
  </si>
  <si>
    <t>Ηρακλείου 40o</t>
  </si>
  <si>
    <t>Ηρακλείου 41ο</t>
  </si>
  <si>
    <t>Ηρακλείου 42ο</t>
  </si>
  <si>
    <t>Ηρακλείου 43ο</t>
  </si>
  <si>
    <t>Ηρακλείου 44ο</t>
  </si>
  <si>
    <t>Ηρακλείου 45ο</t>
  </si>
  <si>
    <t>Ηρακλείου 46ο</t>
  </si>
  <si>
    <t>Ηρακλείου 47ο</t>
  </si>
  <si>
    <t>Ηρακλείου 48ο</t>
  </si>
  <si>
    <t>Ηρακλείου 49ο</t>
  </si>
  <si>
    <t>Ηρακλείου 50ό</t>
  </si>
  <si>
    <t>Ηρακλείου 52ο</t>
  </si>
  <si>
    <t>Ηρακλείου 53ο</t>
  </si>
  <si>
    <t>Ηρακλείου 54ο</t>
  </si>
  <si>
    <t>Ηρακλείου 56ο</t>
  </si>
  <si>
    <t>Ηρακλείου 57ο</t>
  </si>
  <si>
    <t>Θραψανού</t>
  </si>
  <si>
    <t>Καλεσσών</t>
  </si>
  <si>
    <t>Καπαριανών</t>
  </si>
  <si>
    <t>Καστελίου</t>
  </si>
  <si>
    <t>Κοκκίνη Χάνι</t>
  </si>
  <si>
    <t>Κουνάβων</t>
  </si>
  <si>
    <t>Κρουσώνα 1ο</t>
  </si>
  <si>
    <t>Κρουσώνα 2ο</t>
  </si>
  <si>
    <t>Λιμένα Χερ/σου 1ο</t>
  </si>
  <si>
    <t>Λιμένα Χερ/σου 2ο</t>
  </si>
  <si>
    <t>Μαλίων 1ο</t>
  </si>
  <si>
    <t>Μαλίων 2ο</t>
  </si>
  <si>
    <t>Μεγάλης Βρύσης</t>
  </si>
  <si>
    <t>Μοιρών 1ο</t>
  </si>
  <si>
    <t>Μοιρών 2ο</t>
  </si>
  <si>
    <t>Μοχού</t>
  </si>
  <si>
    <t>Ν. Αλικ/σσού 1ο</t>
  </si>
  <si>
    <t>Ν. Αλικ/σσού 2ο</t>
  </si>
  <si>
    <t>Ν. Αλικ/σσού 3ο</t>
  </si>
  <si>
    <t>Ν. Αλικ/σσού 4ο</t>
  </si>
  <si>
    <t>Ν. Αλικ/σσού 5ο</t>
  </si>
  <si>
    <t>Πετροκεφαλίου</t>
  </si>
  <si>
    <t>Πιτσιδίων</t>
  </si>
  <si>
    <t>Πόμπιας</t>
  </si>
  <si>
    <t>Προφήτη Ηλία</t>
  </si>
  <si>
    <t>Πύργου</t>
  </si>
  <si>
    <t>Ροδιάς</t>
  </si>
  <si>
    <t>Σκινιά</t>
  </si>
  <si>
    <t>Τεφελίου</t>
  </si>
  <si>
    <t>Τυμπακίου 1ο</t>
  </si>
  <si>
    <t>Τυμπακίου 2ο</t>
  </si>
  <si>
    <t>Τυμπακίου 3ο</t>
  </si>
  <si>
    <t>Χάρακα</t>
  </si>
  <si>
    <t>Χερσονήσου</t>
  </si>
  <si>
    <t>A/A</t>
  </si>
  <si>
    <t>ΑΜ</t>
  </si>
  <si>
    <t>ΕΠΩΝΥΜΟ</t>
  </si>
  <si>
    <t>ΟΝΟΜΑ</t>
  </si>
  <si>
    <t>ΠΑΤΡΩΝΥΜΟ</t>
  </si>
  <si>
    <t>ΕΙΔΙΚΟΤΗΤΑ</t>
  </si>
  <si>
    <t xml:space="preserve"> ΣΥΝΟΛΟ ΜΟΡΙΩΝ (α+β)</t>
  </si>
  <si>
    <t>ΓΕΝΙΚΟ ΣΥΝΟΛΟ ΜΟΡΙΩΝ</t>
  </si>
  <si>
    <t>Μόρια Περ/κού Δ/ντή 
(&lt;=2)</t>
  </si>
  <si>
    <t>Σχολικού Συμβούλου
(&lt;=2)</t>
  </si>
  <si>
    <t>Μόρια Δ/ντη Δ/νσης ή Προϊσταμένου Γραφείου Εκπ/σης
(&lt;=2)</t>
  </si>
  <si>
    <t>Μόρια Πρ/νου ΚΕΔΔΥ ή Αναπλ. Πρ/νου ΚΕΔΔΥ
(&lt;=2)</t>
  </si>
  <si>
    <t>Μόρια Δ/ντη Σχολ. Μονάδας
 (&lt;=2)</t>
  </si>
  <si>
    <t>Μόρια Υπευθύνου Κ.Π.Ε.
(&lt;=2)</t>
  </si>
  <si>
    <t>Μόρια Πρ/νου Σχολ.Μονάδας
(&lt;=1)</t>
  </si>
  <si>
    <t>Μόρια Πρ/νου Τμ.Εκπ. Θεμ. Δ/νσης Εκπ/σης
(&lt;=1)</t>
  </si>
  <si>
    <t>Μόρια Υπ/ντή Σχ. Μον.
(&lt;=1)</t>
  </si>
  <si>
    <t>Μόρια Υπ. Περ/κής Εκπ/σης, Αγωγής Υγείας κλπ. 
(&lt;= 1)</t>
  </si>
  <si>
    <t xml:space="preserve">Μόρια Συμμετοχής σε Κεντρ., ανώτερα, περιφ. Υπηρ. Συμβ. Ως αιρετό μέλος
</t>
  </si>
  <si>
    <t>Συμμετοχή σε συμβ. Επιλογής στελεχών ως αιρετό μέλος</t>
  </si>
  <si>
    <t>Σύνολο μορίων Διοικ. &amp; Καθοδηγ. Εμπειρίας
(&lt;=3)</t>
  </si>
  <si>
    <t>Διδακτορικό Δίπλωμα</t>
  </si>
  <si>
    <t>Μεταπτυχιακός Τίτλος Σπουδών</t>
  </si>
  <si>
    <t>Διδασκαλείο Εκπ/σης</t>
  </si>
  <si>
    <t>2ο Πτυχίο Πανεπ. ή ΤΕΙ</t>
  </si>
  <si>
    <t>Πτυχίο Παιδαγ. Ακαδημίας</t>
  </si>
  <si>
    <t>Βεβαίωση ή πιστοπ. ΣΕΛΜΕ, ΣΕΛΔΕ, ΑΣΠΑΙΤΕ, ΣΕΛΕΤΕ</t>
  </si>
  <si>
    <t>Πιστοπ. ΤΠΕ Α' Επιπέδου</t>
  </si>
  <si>
    <t>ΜΕΡΙΚΟ ΣΥΝΟΛΟ 1 ΜΟΡΙΑ ΥΠΗΡΕΣΙΑΚΗΣ ΚΑΤΑΣΤΑΣΗΣ - ΔΙΟΙΚΗΤΙΚΗΣ &amp; ΚΑΘΟΔΗΓΗΤΙΚΗΣ ΕΜΠΕΙΡΙΑΣ (&lt;=14)</t>
  </si>
  <si>
    <t>ΜΕΡΙΚΟ ΣΥΝΟΛΟ 2 ΜΟΡΙΑ ΕΠΙΣΤΗΜΟΝΙΚΗΣ &amp; ΠΑΙΔΑΓΩΓΙΚΗΣ ΣΥΓΚΡΟΤΗΣΗΣ
(9 έως 11)</t>
  </si>
  <si>
    <t>Α' Ξένη Γλώσσα επιπ. Β2</t>
  </si>
  <si>
    <t>Α' Ξένη Γλώσσα επιπ. &gt; Β2</t>
  </si>
  <si>
    <t>Β' Ξένη Γλώσσα επιπ. Β2</t>
  </si>
  <si>
    <t>Β' Ξένη Γλώσσα επιπ. &gt; Β2</t>
  </si>
  <si>
    <t>Συμβολή στο εκπ. Έργο - Προσωπικ. - Γενική Συγκρότηση
(ΜΟΡΙΑ ΕΚΛΟΓΩΝ)
(&lt;=12)</t>
  </si>
  <si>
    <t>ΠΕ70</t>
  </si>
  <si>
    <t>ΚΩΝ/ΝΟΣ</t>
  </si>
  <si>
    <t>ΠΕ11</t>
  </si>
  <si>
    <t>ΔΕΝ ΕΧΕΙ ΦΕΡΕΙ ΔΙΚ/ΚΑ</t>
  </si>
  <si>
    <t>ΖΕΡΒΑΚΗΣ</t>
  </si>
  <si>
    <t>ΤΙΤΟΣ</t>
  </si>
  <si>
    <t xml:space="preserve">ΜΑΡΑΚΗ </t>
  </si>
  <si>
    <t>ΕΜΜΑΝΟΥΗΛ</t>
  </si>
  <si>
    <t xml:space="preserve">ΠΑΠΑΔΟΓΙΑΝΝΑΚΗΣ </t>
  </si>
  <si>
    <t>ΑΠΟΣΤΟΛΙΔΟΥ</t>
  </si>
  <si>
    <t>ΤΡΙΑΝΤΑΦΥΛΛΙΑ</t>
  </si>
  <si>
    <t>ΝΑΠΟΛΕΩΝ</t>
  </si>
  <si>
    <t>ΣΚΟΥΛΟΥΔΑΚΗ</t>
  </si>
  <si>
    <t>ΜΑΡΙΑ</t>
  </si>
  <si>
    <t>ΕΥΦΡΟΣΥΝΗ</t>
  </si>
  <si>
    <t>ΜΙΧΑΗΛ</t>
  </si>
  <si>
    <t>ΨΥΛΛΑΚΗΣ</t>
  </si>
  <si>
    <t>ΣΤΕΦΑΝΟΣ</t>
  </si>
  <si>
    <t>ΜΠΕΛΙΒΑΝΑΚΗΣ</t>
  </si>
  <si>
    <t>ΤΗΛΕΜΑΧΟΣ</t>
  </si>
  <si>
    <t>Μόρια Εκπ/κής Υπηρεσίας - Υπηρεσιακή Κατάσταση (έως 11)</t>
  </si>
  <si>
    <t>ΠΕΤΡΟΣ</t>
  </si>
  <si>
    <t>ΝΙΚΟΛΑΟΣ</t>
  </si>
  <si>
    <t>Σχολείο</t>
  </si>
  <si>
    <t>Προτίμηση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</si>
</sst>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/d/yy;@"/>
    <numFmt numFmtId="181" formatCode="&quot;Ναι&quot;;&quot;Ναι&quot;;&quot;'Οχι&quot;"/>
    <numFmt numFmtId="182" formatCode="&quot;Αληθές&quot;;&quot;Αληθές&quot;;&quot;Ψευδές&quot;"/>
    <numFmt numFmtId="183" formatCode="&quot;Ενεργοποίηση&quot;;&quot;Ενεργοποίηση&quot;;&quot;Απενεργοποίηση&quot;"/>
    <numFmt numFmtId="184" formatCode="[$€-2]\ #,##0.00_);[Red]\([$€-2]\ #,##0.00\)"/>
  </numFmts>
  <fonts count="32">
    <font>
      <sz val="12"/>
      <name val="Arial Narrow"/>
      <family val="0"/>
    </font>
    <font>
      <u val="single"/>
      <sz val="9.6"/>
      <color indexed="12"/>
      <name val="Arial Narrow"/>
      <family val="2"/>
    </font>
    <font>
      <u val="single"/>
      <sz val="9.6"/>
      <color indexed="36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 Narro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1"/>
      <color indexed="12"/>
      <name val="Arial Narrow"/>
      <family val="2"/>
    </font>
    <font>
      <u val="single"/>
      <sz val="11"/>
      <color indexed="12"/>
      <name val="Calibri"/>
      <family val="2"/>
    </font>
    <font>
      <b/>
      <sz val="9"/>
      <name val="Calibri"/>
      <family val="2"/>
    </font>
    <font>
      <sz val="10"/>
      <name val="Arial Greek"/>
      <family val="0"/>
    </font>
    <font>
      <b/>
      <sz val="9"/>
      <color indexed="8"/>
      <name val="Calibri"/>
      <family val="2"/>
    </font>
    <font>
      <sz val="9"/>
      <name val="Calibri"/>
      <family val="2"/>
    </font>
    <font>
      <sz val="11.5"/>
      <name val="Calibri"/>
      <family val="2"/>
    </font>
    <font>
      <sz val="10"/>
      <color indexed="8"/>
      <name val="Verdana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7" borderId="1" applyNumberFormat="0" applyAlignment="0" applyProtection="0"/>
    <xf numFmtId="0" fontId="8" fillId="21" borderId="2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8" fillId="20" borderId="8" applyNumberFormat="0" applyAlignment="0" applyProtection="0"/>
    <xf numFmtId="0" fontId="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0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16" fillId="0" borderId="6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20" borderId="1" applyNumberFormat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4" borderId="0" xfId="0" applyFill="1" applyAlignment="1">
      <alignment/>
    </xf>
    <xf numFmtId="0" fontId="22" fillId="0" borderId="10" xfId="82" applyFill="1" applyBorder="1">
      <alignment/>
      <protection/>
    </xf>
    <xf numFmtId="0" fontId="0" fillId="24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25" borderId="0" xfId="0" applyFill="1" applyAlignment="1">
      <alignment/>
    </xf>
    <xf numFmtId="0" fontId="29" fillId="24" borderId="10" xfId="0" applyFont="1" applyFill="1" applyBorder="1" applyAlignment="1">
      <alignment/>
    </xf>
    <xf numFmtId="0" fontId="25" fillId="25" borderId="10" xfId="84" applyFont="1" applyFill="1" applyBorder="1" applyAlignment="1">
      <alignment vertical="center" wrapText="1"/>
      <protection/>
    </xf>
    <xf numFmtId="0" fontId="25" fillId="25" borderId="10" xfId="84" applyFont="1" applyFill="1" applyBorder="1" applyAlignment="1">
      <alignment vertical="center" textRotation="90" wrapText="1"/>
      <protection/>
    </xf>
    <xf numFmtId="0" fontId="28" fillId="0" borderId="10" xfId="84" applyFont="1" applyFill="1" applyBorder="1" applyAlignment="1">
      <alignment vertical="center" wrapText="1"/>
      <protection/>
    </xf>
    <xf numFmtId="0" fontId="28" fillId="4" borderId="10" xfId="84" applyFont="1" applyFill="1" applyBorder="1" applyAlignment="1">
      <alignment vertical="center" wrapText="1"/>
      <protection/>
    </xf>
    <xf numFmtId="0" fontId="25" fillId="4" borderId="10" xfId="84" applyFont="1" applyFill="1" applyBorder="1" applyAlignment="1">
      <alignment vertical="center" wrapText="1"/>
      <protection/>
    </xf>
    <xf numFmtId="0" fontId="25" fillId="8" borderId="10" xfId="84" applyFont="1" applyFill="1" applyBorder="1" applyAlignment="1">
      <alignment vertical="center" wrapText="1"/>
      <protection/>
    </xf>
    <xf numFmtId="0" fontId="25" fillId="0" borderId="10" xfId="84" applyFont="1" applyFill="1" applyBorder="1" applyAlignment="1">
      <alignment vertical="center" wrapText="1"/>
      <protection/>
    </xf>
    <xf numFmtId="0" fontId="25" fillId="24" borderId="10" xfId="84" applyFont="1" applyFill="1" applyBorder="1" applyAlignment="1">
      <alignment vertical="center" wrapText="1"/>
      <protection/>
    </xf>
    <xf numFmtId="2" fontId="27" fillId="4" borderId="10" xfId="83" applyNumberFormat="1" applyFont="1" applyFill="1" applyBorder="1" applyAlignment="1">
      <alignment vertical="center" wrapText="1"/>
      <protection/>
    </xf>
    <xf numFmtId="2" fontId="25" fillId="22" borderId="10" xfId="84" applyNumberFormat="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3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Ctx_Hyperlink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 2" xfId="68"/>
    <cellStyle name="Hyperlink 2 2" xfId="69"/>
    <cellStyle name="Input" xfId="70"/>
    <cellStyle name="Linked Cell" xfId="71"/>
    <cellStyle name="Neutral" xfId="72"/>
    <cellStyle name="Normal 2" xfId="73"/>
    <cellStyle name="Normal 2 2" xfId="74"/>
    <cellStyle name="Normal 2 3 2" xfId="75"/>
    <cellStyle name="Normal 3" xfId="76"/>
    <cellStyle name="Note" xfId="77"/>
    <cellStyle name="Output" xfId="78"/>
    <cellStyle name="Title" xfId="79"/>
    <cellStyle name="Total" xfId="80"/>
    <cellStyle name="Warning Text" xfId="81"/>
    <cellStyle name="Βασικό_Αξιολογικός Πίνακας Διευθυντών 2015" xfId="82"/>
    <cellStyle name="Βασικό_Φύλλο1" xfId="83"/>
    <cellStyle name="Βασικό_Φύλλο1_1" xfId="84"/>
    <cellStyle name="Comma" xfId="85"/>
    <cellStyle name="Comma [0]" xfId="86"/>
    <cellStyle name="Εισαγωγή" xfId="87"/>
    <cellStyle name="Έλεγχος κελιού" xfId="88"/>
    <cellStyle name="Έμφαση1" xfId="89"/>
    <cellStyle name="Έμφαση2" xfId="90"/>
    <cellStyle name="Έμφαση3" xfId="91"/>
    <cellStyle name="Έμφαση4" xfId="92"/>
    <cellStyle name="Έμφαση5" xfId="93"/>
    <cellStyle name="Έμφαση6" xfId="94"/>
    <cellStyle name="Έξοδος" xfId="95"/>
    <cellStyle name="Επεξηγηματικό κείμενο" xfId="96"/>
    <cellStyle name="Επικεφαλίδα 1" xfId="97"/>
    <cellStyle name="Επικεφαλίδα 2" xfId="98"/>
    <cellStyle name="Επικεφαλίδα 3" xfId="99"/>
    <cellStyle name="Επικεφαλίδα 4" xfId="100"/>
    <cellStyle name="Κακό" xfId="101"/>
    <cellStyle name="Καλό" xfId="102"/>
    <cellStyle name="Currency" xfId="103"/>
    <cellStyle name="Currency [0]" xfId="104"/>
    <cellStyle name="Ουδέτερο" xfId="105"/>
    <cellStyle name="Percent" xfId="106"/>
    <cellStyle name="Προειδοποιητικό κείμενο" xfId="107"/>
    <cellStyle name="Σημείωση" xfId="108"/>
    <cellStyle name="Συνδεδεμένο κελί" xfId="109"/>
    <cellStyle name="Σύνολο" xfId="110"/>
    <cellStyle name="Τίτλος" xfId="111"/>
    <cellStyle name="Hyperlink" xfId="112"/>
    <cellStyle name="Followed Hyperlink" xfId="113"/>
    <cellStyle name="Υπολογισμός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0</xdr:col>
      <xdr:colOff>133350</xdr:colOff>
      <xdr:row>0</xdr:row>
      <xdr:rowOff>371475</xdr:rowOff>
    </xdr:to>
    <xdr:pic>
      <xdr:nvPicPr>
        <xdr:cNvPr id="1" name="TempComb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95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9"/>
  <sheetViews>
    <sheetView tabSelected="1" zoomScale="90" zoomScaleNormal="90" zoomScalePageLayoutView="0" workbookViewId="0" topLeftCell="A1">
      <pane ySplit="1" topLeftCell="BM2" activePane="bottomLeft" state="frozen"/>
      <selection pane="topLeft" activeCell="A1" sqref="A1"/>
      <selection pane="bottomLeft" activeCell="C4" sqref="C4"/>
    </sheetView>
  </sheetViews>
  <sheetFormatPr defaultColWidth="9.140625" defaultRowHeight="15.75"/>
  <cols>
    <col min="1" max="1" width="4.7109375" style="0" customWidth="1"/>
    <col min="3" max="3" width="23.00390625" style="0" customWidth="1"/>
    <col min="4" max="4" width="15.7109375" style="0" customWidth="1"/>
    <col min="5" max="5" width="14.00390625" style="0" customWidth="1"/>
    <col min="6" max="6" width="8.28125" style="0" customWidth="1"/>
    <col min="7" max="7" width="10.7109375" style="0" customWidth="1"/>
    <col min="8" max="22" width="8.7109375" style="0" customWidth="1"/>
    <col min="39" max="39" width="22.28125" style="0" customWidth="1"/>
    <col min="40" max="40" width="11.421875" style="28" customWidth="1"/>
    <col min="45" max="45" width="11.28125" style="0" bestFit="1" customWidth="1"/>
    <col min="46" max="46" width="4.00390625" style="0" customWidth="1"/>
    <col min="47" max="47" width="10.57421875" style="0" customWidth="1"/>
  </cols>
  <sheetData>
    <row r="1" spans="1:40" s="6" customFormat="1" ht="210" customHeight="1">
      <c r="A1" s="9" t="s">
        <v>142</v>
      </c>
      <c r="B1" s="9" t="s">
        <v>143</v>
      </c>
      <c r="C1" s="9" t="s">
        <v>144</v>
      </c>
      <c r="D1" s="9" t="s">
        <v>145</v>
      </c>
      <c r="E1" s="9" t="s">
        <v>146</v>
      </c>
      <c r="F1" s="10" t="s">
        <v>147</v>
      </c>
      <c r="G1" s="11" t="s">
        <v>197</v>
      </c>
      <c r="H1" s="12" t="s">
        <v>150</v>
      </c>
      <c r="I1" s="12" t="s">
        <v>151</v>
      </c>
      <c r="J1" s="12" t="s">
        <v>152</v>
      </c>
      <c r="K1" s="12" t="s">
        <v>153</v>
      </c>
      <c r="L1" s="12" t="s">
        <v>154</v>
      </c>
      <c r="M1" s="12" t="s">
        <v>155</v>
      </c>
      <c r="N1" s="12" t="s">
        <v>156</v>
      </c>
      <c r="O1" s="12" t="s">
        <v>157</v>
      </c>
      <c r="P1" s="12" t="s">
        <v>158</v>
      </c>
      <c r="Q1" s="12" t="s">
        <v>159</v>
      </c>
      <c r="R1" s="12" t="s">
        <v>0</v>
      </c>
      <c r="S1" s="12" t="s">
        <v>160</v>
      </c>
      <c r="T1" s="12" t="s">
        <v>161</v>
      </c>
      <c r="U1" s="12" t="s">
        <v>1</v>
      </c>
      <c r="V1" s="13" t="s">
        <v>162</v>
      </c>
      <c r="W1" s="14" t="s">
        <v>170</v>
      </c>
      <c r="X1" s="11" t="s">
        <v>163</v>
      </c>
      <c r="Y1" s="11" t="s">
        <v>164</v>
      </c>
      <c r="Z1" s="11" t="s">
        <v>165</v>
      </c>
      <c r="AA1" s="11" t="s">
        <v>166</v>
      </c>
      <c r="AB1" s="11" t="s">
        <v>167</v>
      </c>
      <c r="AC1" s="11" t="s">
        <v>168</v>
      </c>
      <c r="AD1" s="11" t="s">
        <v>169</v>
      </c>
      <c r="AE1" s="15" t="s">
        <v>172</v>
      </c>
      <c r="AF1" s="15" t="s">
        <v>173</v>
      </c>
      <c r="AG1" s="15" t="s">
        <v>174</v>
      </c>
      <c r="AH1" s="15" t="s">
        <v>175</v>
      </c>
      <c r="AI1" s="14" t="s">
        <v>171</v>
      </c>
      <c r="AJ1" s="16" t="s">
        <v>148</v>
      </c>
      <c r="AK1" s="17" t="s">
        <v>176</v>
      </c>
      <c r="AL1" s="18" t="s">
        <v>149</v>
      </c>
      <c r="AM1" s="5" t="s">
        <v>200</v>
      </c>
      <c r="AN1" s="27" t="s">
        <v>201</v>
      </c>
    </row>
    <row r="2" spans="1:40" ht="15.75">
      <c r="A2" s="19">
        <v>1</v>
      </c>
      <c r="B2" s="20">
        <v>597769</v>
      </c>
      <c r="C2" s="21" t="s">
        <v>186</v>
      </c>
      <c r="D2" s="21" t="s">
        <v>187</v>
      </c>
      <c r="E2" s="21" t="s">
        <v>188</v>
      </c>
      <c r="F2" s="21" t="s">
        <v>177</v>
      </c>
      <c r="G2" s="21">
        <f>7+1*3/4</f>
        <v>7.75</v>
      </c>
      <c r="H2" s="21"/>
      <c r="I2" s="21"/>
      <c r="J2" s="21"/>
      <c r="K2" s="21"/>
      <c r="L2" s="21">
        <v>0.125</v>
      </c>
      <c r="M2" s="21"/>
      <c r="N2" s="21">
        <v>0.1875</v>
      </c>
      <c r="O2" s="21"/>
      <c r="P2" s="21"/>
      <c r="Q2" s="21"/>
      <c r="R2" s="21">
        <f aca="true" t="shared" si="0" ref="R2:R9">IF(SUM(H2:Q2)&gt;=2,2,SUM(H2:Q2))</f>
        <v>0.3125</v>
      </c>
      <c r="S2" s="21"/>
      <c r="T2" s="21"/>
      <c r="U2" s="21">
        <f aca="true" t="shared" si="1" ref="U2:U9">IF(SUM(S2:T2)&gt;=1,1,SUM(S2:T2))</f>
        <v>0</v>
      </c>
      <c r="V2" s="21">
        <f aca="true" t="shared" si="2" ref="V2:V9">R2+U2</f>
        <v>0.3125</v>
      </c>
      <c r="W2" s="21">
        <f aca="true" t="shared" si="3" ref="W2:W9">G2+V2</f>
        <v>8.0625</v>
      </c>
      <c r="X2" s="21"/>
      <c r="Y2" s="21"/>
      <c r="Z2" s="21"/>
      <c r="AA2" s="21"/>
      <c r="AB2" s="21"/>
      <c r="AC2" s="21"/>
      <c r="AD2" s="21">
        <v>0.5</v>
      </c>
      <c r="AE2" s="21"/>
      <c r="AF2" s="21"/>
      <c r="AG2" s="21"/>
      <c r="AH2" s="21"/>
      <c r="AI2" s="21">
        <f aca="true" t="shared" si="4" ref="AI2:AI9">SUM(X2:AH2)</f>
        <v>0.5</v>
      </c>
      <c r="AJ2" s="21">
        <f aca="true" t="shared" si="5" ref="AJ2:AJ9">W2+AI2</f>
        <v>8.5625</v>
      </c>
      <c r="AK2" s="21">
        <v>12</v>
      </c>
      <c r="AL2" s="22">
        <f aca="true" t="shared" si="6" ref="AL2:AL9">AJ2+AK2</f>
        <v>20.5625</v>
      </c>
      <c r="AM2" s="8" t="s">
        <v>112</v>
      </c>
      <c r="AN2" s="26">
        <v>1</v>
      </c>
    </row>
    <row r="3" spans="1:40" ht="15.75">
      <c r="A3" s="19">
        <v>2</v>
      </c>
      <c r="B3" s="20">
        <v>609439</v>
      </c>
      <c r="C3" s="21" t="s">
        <v>181</v>
      </c>
      <c r="D3" s="21" t="s">
        <v>182</v>
      </c>
      <c r="E3" s="21" t="s">
        <v>178</v>
      </c>
      <c r="F3" s="21" t="s">
        <v>179</v>
      </c>
      <c r="G3" s="21">
        <v>6</v>
      </c>
      <c r="H3" s="21"/>
      <c r="I3" s="21"/>
      <c r="J3" s="21"/>
      <c r="K3" s="21"/>
      <c r="L3" s="21">
        <f>1+0.5*2/4</f>
        <v>1.25</v>
      </c>
      <c r="M3" s="21"/>
      <c r="N3" s="21"/>
      <c r="O3" s="21"/>
      <c r="P3" s="21">
        <f>0.75+0.25*2/4</f>
        <v>0.875</v>
      </c>
      <c r="Q3" s="21"/>
      <c r="R3" s="21">
        <f t="shared" si="0"/>
        <v>2</v>
      </c>
      <c r="S3" s="21"/>
      <c r="T3" s="21"/>
      <c r="U3" s="21">
        <f t="shared" si="1"/>
        <v>0</v>
      </c>
      <c r="V3" s="21">
        <f t="shared" si="2"/>
        <v>2</v>
      </c>
      <c r="W3" s="21">
        <f t="shared" si="3"/>
        <v>8</v>
      </c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>
        <f t="shared" si="4"/>
        <v>0</v>
      </c>
      <c r="AJ3" s="21">
        <f t="shared" si="5"/>
        <v>8</v>
      </c>
      <c r="AK3" s="21">
        <v>8.57</v>
      </c>
      <c r="AL3" s="22">
        <f t="shared" si="6"/>
        <v>16.57</v>
      </c>
      <c r="AM3" s="8" t="s">
        <v>131</v>
      </c>
      <c r="AN3" s="26">
        <v>3</v>
      </c>
    </row>
    <row r="4" spans="1:40" ht="15.75">
      <c r="A4" s="19">
        <v>3</v>
      </c>
      <c r="B4" s="20">
        <v>561555</v>
      </c>
      <c r="C4" s="21" t="s">
        <v>183</v>
      </c>
      <c r="D4" s="21" t="s">
        <v>191</v>
      </c>
      <c r="E4" s="21" t="s">
        <v>192</v>
      </c>
      <c r="F4" s="21" t="s">
        <v>177</v>
      </c>
      <c r="G4" s="21">
        <v>11</v>
      </c>
      <c r="H4" s="21"/>
      <c r="I4" s="21"/>
      <c r="J4" s="21"/>
      <c r="K4" s="21"/>
      <c r="L4" s="21"/>
      <c r="M4" s="21"/>
      <c r="N4" s="21">
        <v>0.25</v>
      </c>
      <c r="O4" s="21"/>
      <c r="P4" s="21"/>
      <c r="Q4" s="21"/>
      <c r="R4" s="21">
        <f t="shared" si="0"/>
        <v>0.25</v>
      </c>
      <c r="S4" s="21"/>
      <c r="T4" s="21"/>
      <c r="U4" s="21">
        <f t="shared" si="1"/>
        <v>0</v>
      </c>
      <c r="V4" s="21">
        <f t="shared" si="2"/>
        <v>0.25</v>
      </c>
      <c r="W4" s="21">
        <f t="shared" si="3"/>
        <v>11.25</v>
      </c>
      <c r="X4" s="21"/>
      <c r="Y4" s="21"/>
      <c r="Z4" s="21">
        <v>2</v>
      </c>
      <c r="AA4" s="21"/>
      <c r="AB4" s="21"/>
      <c r="AC4" s="21"/>
      <c r="AD4" s="21">
        <v>0.5</v>
      </c>
      <c r="AE4" s="21"/>
      <c r="AF4" s="21"/>
      <c r="AG4" s="21"/>
      <c r="AH4" s="21"/>
      <c r="AI4" s="21">
        <f t="shared" si="4"/>
        <v>2.5</v>
      </c>
      <c r="AJ4" s="21">
        <f t="shared" si="5"/>
        <v>13.75</v>
      </c>
      <c r="AK4" s="21">
        <v>12</v>
      </c>
      <c r="AL4" s="22">
        <f t="shared" si="6"/>
        <v>25.75</v>
      </c>
      <c r="AM4" s="8" t="s">
        <v>53</v>
      </c>
      <c r="AN4" s="26">
        <v>1</v>
      </c>
    </row>
    <row r="5" spans="1:40" ht="15.75">
      <c r="A5" s="19">
        <v>4</v>
      </c>
      <c r="B5" s="20">
        <v>561555</v>
      </c>
      <c r="C5" s="21" t="s">
        <v>183</v>
      </c>
      <c r="D5" s="21" t="s">
        <v>191</v>
      </c>
      <c r="E5" s="21" t="s">
        <v>192</v>
      </c>
      <c r="F5" s="21" t="s">
        <v>177</v>
      </c>
      <c r="G5" s="21">
        <v>11</v>
      </c>
      <c r="H5" s="21"/>
      <c r="I5" s="21"/>
      <c r="J5" s="21"/>
      <c r="K5" s="21"/>
      <c r="L5" s="21"/>
      <c r="M5" s="21"/>
      <c r="N5" s="21">
        <v>0.25</v>
      </c>
      <c r="O5" s="21"/>
      <c r="P5" s="21"/>
      <c r="Q5" s="21"/>
      <c r="R5" s="21">
        <f t="shared" si="0"/>
        <v>0.25</v>
      </c>
      <c r="S5" s="21"/>
      <c r="T5" s="21"/>
      <c r="U5" s="21">
        <f t="shared" si="1"/>
        <v>0</v>
      </c>
      <c r="V5" s="21">
        <f t="shared" si="2"/>
        <v>0.25</v>
      </c>
      <c r="W5" s="21">
        <f t="shared" si="3"/>
        <v>11.25</v>
      </c>
      <c r="X5" s="21"/>
      <c r="Y5" s="21"/>
      <c r="Z5" s="21">
        <v>2</v>
      </c>
      <c r="AA5" s="21"/>
      <c r="AB5" s="21"/>
      <c r="AC5" s="21"/>
      <c r="AD5" s="21">
        <v>0.5</v>
      </c>
      <c r="AE5" s="21"/>
      <c r="AF5" s="21"/>
      <c r="AG5" s="21"/>
      <c r="AH5" s="21"/>
      <c r="AI5" s="21">
        <f t="shared" si="4"/>
        <v>2.5</v>
      </c>
      <c r="AJ5" s="21">
        <f t="shared" si="5"/>
        <v>13.75</v>
      </c>
      <c r="AK5" s="21">
        <v>12</v>
      </c>
      <c r="AL5" s="22">
        <f t="shared" si="6"/>
        <v>25.75</v>
      </c>
      <c r="AM5" s="8" t="s">
        <v>130</v>
      </c>
      <c r="AN5" s="26">
        <v>2</v>
      </c>
    </row>
    <row r="6" spans="1:40" ht="15.75">
      <c r="A6" s="19">
        <v>5</v>
      </c>
      <c r="B6" s="24">
        <v>550783</v>
      </c>
      <c r="C6" s="21" t="s">
        <v>195</v>
      </c>
      <c r="D6" s="21" t="s">
        <v>196</v>
      </c>
      <c r="E6" s="21" t="s">
        <v>199</v>
      </c>
      <c r="F6" s="21" t="s">
        <v>177</v>
      </c>
      <c r="G6" s="21">
        <v>11</v>
      </c>
      <c r="H6" s="23"/>
      <c r="I6" s="23"/>
      <c r="J6" s="23"/>
      <c r="K6" s="23"/>
      <c r="L6" s="23">
        <f>0.5*1/4</f>
        <v>0.125</v>
      </c>
      <c r="M6" s="23"/>
      <c r="N6" s="23">
        <f>0.25*2/4</f>
        <v>0.125</v>
      </c>
      <c r="O6" s="23"/>
      <c r="P6" s="23"/>
      <c r="Q6" s="23"/>
      <c r="R6" s="21">
        <f t="shared" si="0"/>
        <v>0.25</v>
      </c>
      <c r="S6" s="23"/>
      <c r="T6" s="23"/>
      <c r="U6" s="21">
        <f t="shared" si="1"/>
        <v>0</v>
      </c>
      <c r="V6" s="21">
        <f t="shared" si="2"/>
        <v>0.25</v>
      </c>
      <c r="W6" s="21">
        <f t="shared" si="3"/>
        <v>11.25</v>
      </c>
      <c r="X6" s="23"/>
      <c r="Y6" s="23"/>
      <c r="Z6" s="23"/>
      <c r="AA6" s="23"/>
      <c r="AB6" s="23"/>
      <c r="AC6" s="25">
        <v>0.5</v>
      </c>
      <c r="AD6" s="21">
        <v>0.5</v>
      </c>
      <c r="AE6" s="23"/>
      <c r="AF6" s="23"/>
      <c r="AG6" s="23"/>
      <c r="AH6" s="23"/>
      <c r="AI6" s="21">
        <f t="shared" si="4"/>
        <v>1</v>
      </c>
      <c r="AJ6" s="21">
        <f t="shared" si="5"/>
        <v>12.25</v>
      </c>
      <c r="AK6" s="23">
        <v>12</v>
      </c>
      <c r="AL6" s="22">
        <f t="shared" si="6"/>
        <v>24.25</v>
      </c>
      <c r="AM6" s="2" t="s">
        <v>118</v>
      </c>
      <c r="AN6" s="26">
        <v>1</v>
      </c>
    </row>
    <row r="7" spans="1:40" ht="15.75">
      <c r="A7" s="19">
        <v>6</v>
      </c>
      <c r="B7" s="20">
        <v>552873</v>
      </c>
      <c r="C7" s="21" t="s">
        <v>185</v>
      </c>
      <c r="D7" s="21" t="s">
        <v>184</v>
      </c>
      <c r="E7" s="21" t="s">
        <v>178</v>
      </c>
      <c r="F7" s="21" t="s">
        <v>177</v>
      </c>
      <c r="G7" s="21">
        <v>11</v>
      </c>
      <c r="H7" s="21"/>
      <c r="I7" s="21"/>
      <c r="J7" s="21"/>
      <c r="K7" s="21"/>
      <c r="L7" s="21">
        <v>2</v>
      </c>
      <c r="M7" s="21"/>
      <c r="N7" s="20">
        <v>1</v>
      </c>
      <c r="O7" s="21"/>
      <c r="P7" s="20"/>
      <c r="Q7" s="21"/>
      <c r="R7" s="21">
        <f t="shared" si="0"/>
        <v>2</v>
      </c>
      <c r="S7" s="21"/>
      <c r="T7" s="21"/>
      <c r="U7" s="21">
        <f t="shared" si="1"/>
        <v>0</v>
      </c>
      <c r="V7" s="21">
        <f t="shared" si="2"/>
        <v>2</v>
      </c>
      <c r="W7" s="21">
        <f t="shared" si="3"/>
        <v>13</v>
      </c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>
        <f t="shared" si="4"/>
        <v>0</v>
      </c>
      <c r="AJ7" s="21">
        <f t="shared" si="5"/>
        <v>13</v>
      </c>
      <c r="AK7" s="21">
        <v>12</v>
      </c>
      <c r="AL7" s="22">
        <f t="shared" si="6"/>
        <v>25</v>
      </c>
      <c r="AM7" s="8" t="s">
        <v>25</v>
      </c>
      <c r="AN7" s="26">
        <v>1</v>
      </c>
    </row>
    <row r="8" spans="1:40" ht="15.75">
      <c r="A8" s="19">
        <v>7</v>
      </c>
      <c r="B8" s="20">
        <v>582704</v>
      </c>
      <c r="C8" s="21" t="s">
        <v>189</v>
      </c>
      <c r="D8" s="21" t="s">
        <v>190</v>
      </c>
      <c r="E8" s="21" t="s">
        <v>184</v>
      </c>
      <c r="F8" s="21" t="s">
        <v>177</v>
      </c>
      <c r="G8" s="21">
        <f>5+1*1/4</f>
        <v>5.25</v>
      </c>
      <c r="H8" s="21"/>
      <c r="I8" s="21"/>
      <c r="J8" s="21"/>
      <c r="K8" s="21"/>
      <c r="L8" s="21"/>
      <c r="M8" s="21"/>
      <c r="N8" s="21">
        <v>0.5</v>
      </c>
      <c r="O8" s="21"/>
      <c r="P8" s="21"/>
      <c r="Q8" s="21"/>
      <c r="R8" s="21">
        <f t="shared" si="0"/>
        <v>0.5</v>
      </c>
      <c r="S8" s="21"/>
      <c r="T8" s="21"/>
      <c r="U8" s="21">
        <f t="shared" si="1"/>
        <v>0</v>
      </c>
      <c r="V8" s="21">
        <f t="shared" si="2"/>
        <v>0.5</v>
      </c>
      <c r="W8" s="21">
        <f t="shared" si="3"/>
        <v>5.75</v>
      </c>
      <c r="X8" s="21"/>
      <c r="Y8" s="21"/>
      <c r="Z8" s="21">
        <v>2</v>
      </c>
      <c r="AA8" s="21"/>
      <c r="AB8" s="21"/>
      <c r="AC8" s="21"/>
      <c r="AD8" s="21">
        <v>0.5</v>
      </c>
      <c r="AE8" s="20">
        <v>0.5</v>
      </c>
      <c r="AF8" s="21"/>
      <c r="AG8" s="21"/>
      <c r="AH8" s="21"/>
      <c r="AI8" s="21">
        <f t="shared" si="4"/>
        <v>3</v>
      </c>
      <c r="AJ8" s="21">
        <f t="shared" si="5"/>
        <v>8.75</v>
      </c>
      <c r="AK8" s="21">
        <v>12</v>
      </c>
      <c r="AL8" s="22">
        <f t="shared" si="6"/>
        <v>20.75</v>
      </c>
      <c r="AM8" s="8" t="s">
        <v>36</v>
      </c>
      <c r="AN8" s="26">
        <v>1</v>
      </c>
    </row>
    <row r="9" spans="1:40" ht="15.75">
      <c r="A9" s="19">
        <v>8</v>
      </c>
      <c r="B9" s="20">
        <v>607185</v>
      </c>
      <c r="C9" s="21" t="s">
        <v>193</v>
      </c>
      <c r="D9" s="21" t="s">
        <v>194</v>
      </c>
      <c r="E9" s="21" t="s">
        <v>198</v>
      </c>
      <c r="F9" s="21" t="s">
        <v>177</v>
      </c>
      <c r="G9" s="21">
        <v>3.25</v>
      </c>
      <c r="H9" s="23"/>
      <c r="I9" s="23"/>
      <c r="J9" s="23"/>
      <c r="K9" s="23"/>
      <c r="L9" s="23"/>
      <c r="M9" s="23"/>
      <c r="N9" s="21">
        <v>1</v>
      </c>
      <c r="O9" s="23"/>
      <c r="P9" s="23"/>
      <c r="Q9" s="23"/>
      <c r="R9" s="21">
        <f t="shared" si="0"/>
        <v>1</v>
      </c>
      <c r="S9" s="23"/>
      <c r="T9" s="23"/>
      <c r="U9" s="21">
        <f t="shared" si="1"/>
        <v>0</v>
      </c>
      <c r="V9" s="21">
        <f t="shared" si="2"/>
        <v>1</v>
      </c>
      <c r="W9" s="21">
        <f t="shared" si="3"/>
        <v>4.25</v>
      </c>
      <c r="X9" s="23"/>
      <c r="Y9" s="23">
        <v>2.5</v>
      </c>
      <c r="Z9" s="23"/>
      <c r="AA9" s="23"/>
      <c r="AB9" s="23"/>
      <c r="AC9" s="23"/>
      <c r="AD9" s="21">
        <v>0.5</v>
      </c>
      <c r="AE9" s="23"/>
      <c r="AF9" s="23"/>
      <c r="AG9" s="23"/>
      <c r="AH9" s="23"/>
      <c r="AI9" s="21">
        <f t="shared" si="4"/>
        <v>3</v>
      </c>
      <c r="AJ9" s="21">
        <f t="shared" si="5"/>
        <v>7.25</v>
      </c>
      <c r="AK9" s="23">
        <v>12</v>
      </c>
      <c r="AL9" s="22">
        <f t="shared" si="6"/>
        <v>19.25</v>
      </c>
      <c r="AM9" s="2" t="s">
        <v>32</v>
      </c>
      <c r="AN9" s="26">
        <v>1</v>
      </c>
    </row>
  </sheetData>
  <sheetProtection/>
  <autoFilter ref="A1:AN9"/>
  <dataValidations count="1">
    <dataValidation type="list" allowBlank="1" showInputMessage="1" showErrorMessage="1" sqref="AM2:AM9">
      <formula1>schools</formula1>
    </dataValidation>
  </dataValidations>
  <printOptions/>
  <pageMargins left="0.75" right="0.75" top="1" bottom="1" header="0.5" footer="0.5"/>
  <pageSetup horizontalDpi="600" verticalDpi="600" orientation="portrait" r:id="rId2"/>
  <headerFooter alignWithMargins="0">
    <oddFooter>&amp;LDeveloped by Contextures Inc.&amp;Cwww.contextures.com&amp;R&amp;D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21"/>
  <sheetViews>
    <sheetView zoomScalePageLayoutView="0" workbookViewId="0" topLeftCell="A1">
      <selection activeCell="A41" sqref="A41"/>
    </sheetView>
  </sheetViews>
  <sheetFormatPr defaultColWidth="9.140625" defaultRowHeight="15.75"/>
  <cols>
    <col min="1" max="1" width="11.28125" style="0" bestFit="1" customWidth="1"/>
    <col min="3" max="3" width="10.57421875" style="0" bestFit="1" customWidth="1"/>
    <col min="7" max="7" width="18.28125" style="0" bestFit="1" customWidth="1"/>
  </cols>
  <sheetData>
    <row r="1" spans="1:7" ht="15.75">
      <c r="A1" s="1" t="s">
        <v>14</v>
      </c>
      <c r="C1" s="3" t="s">
        <v>13</v>
      </c>
      <c r="G1" s="4" t="s">
        <v>21</v>
      </c>
    </row>
    <row r="2" spans="1:7" ht="15.75">
      <c r="A2" s="1" t="s">
        <v>15</v>
      </c>
      <c r="C2" s="3" t="s">
        <v>2</v>
      </c>
      <c r="G2" s="4" t="s">
        <v>22</v>
      </c>
    </row>
    <row r="3" spans="1:7" ht="15.75">
      <c r="A3" s="1" t="s">
        <v>16</v>
      </c>
      <c r="C3" s="3" t="s">
        <v>3</v>
      </c>
      <c r="G3" s="4" t="s">
        <v>23</v>
      </c>
    </row>
    <row r="4" spans="1:7" ht="15.75">
      <c r="A4" s="1" t="s">
        <v>17</v>
      </c>
      <c r="C4" s="3" t="s">
        <v>4</v>
      </c>
      <c r="G4" s="4" t="s">
        <v>24</v>
      </c>
    </row>
    <row r="5" spans="1:7" ht="15.75">
      <c r="A5" s="1" t="s">
        <v>18</v>
      </c>
      <c r="C5" s="3" t="s">
        <v>5</v>
      </c>
      <c r="G5" s="4" t="s">
        <v>25</v>
      </c>
    </row>
    <row r="6" spans="1:7" ht="15.75">
      <c r="A6" s="1" t="s">
        <v>19</v>
      </c>
      <c r="C6" s="3" t="s">
        <v>6</v>
      </c>
      <c r="G6" s="4" t="s">
        <v>26</v>
      </c>
    </row>
    <row r="7" spans="1:7" ht="15.75">
      <c r="A7" s="1" t="s">
        <v>20</v>
      </c>
      <c r="C7" s="3" t="s">
        <v>7</v>
      </c>
      <c r="G7" s="4" t="s">
        <v>27</v>
      </c>
    </row>
    <row r="8" spans="3:7" ht="15.75">
      <c r="C8" s="3" t="s">
        <v>8</v>
      </c>
      <c r="G8" s="4" t="s">
        <v>28</v>
      </c>
    </row>
    <row r="9" spans="3:7" ht="15.75">
      <c r="C9" s="3" t="s">
        <v>9</v>
      </c>
      <c r="G9" s="4" t="s">
        <v>29</v>
      </c>
    </row>
    <row r="10" spans="3:7" ht="15.75">
      <c r="C10" s="3" t="s">
        <v>10</v>
      </c>
      <c r="G10" s="4" t="s">
        <v>30</v>
      </c>
    </row>
    <row r="11" spans="3:7" ht="15.75">
      <c r="C11" s="3" t="s">
        <v>11</v>
      </c>
      <c r="G11" s="4" t="s">
        <v>31</v>
      </c>
    </row>
    <row r="12" spans="3:7" ht="15.75">
      <c r="C12" s="3" t="s">
        <v>12</v>
      </c>
      <c r="G12" s="4" t="s">
        <v>32</v>
      </c>
    </row>
    <row r="13" ht="15.75">
      <c r="G13" s="4" t="s">
        <v>33</v>
      </c>
    </row>
    <row r="14" ht="15.75">
      <c r="G14" s="4" t="s">
        <v>34</v>
      </c>
    </row>
    <row r="15" ht="15.75">
      <c r="G15" s="4" t="s">
        <v>35</v>
      </c>
    </row>
    <row r="16" ht="15.75">
      <c r="G16" s="4" t="s">
        <v>36</v>
      </c>
    </row>
    <row r="17" ht="15.75">
      <c r="G17" s="4" t="s">
        <v>37</v>
      </c>
    </row>
    <row r="18" ht="15.75">
      <c r="G18" s="4" t="s">
        <v>38</v>
      </c>
    </row>
    <row r="19" ht="15.75">
      <c r="G19" s="4" t="s">
        <v>39</v>
      </c>
    </row>
    <row r="20" ht="15.75">
      <c r="G20" s="4" t="s">
        <v>40</v>
      </c>
    </row>
    <row r="21" spans="1:7" ht="15.75">
      <c r="A21" s="7"/>
      <c r="B21" t="s">
        <v>180</v>
      </c>
      <c r="G21" s="4" t="s">
        <v>41</v>
      </c>
    </row>
    <row r="22" ht="15.75">
      <c r="G22" s="4" t="s">
        <v>42</v>
      </c>
    </row>
    <row r="23" ht="15.75">
      <c r="G23" s="4" t="s">
        <v>43</v>
      </c>
    </row>
    <row r="24" ht="15.75">
      <c r="G24" s="4" t="s">
        <v>44</v>
      </c>
    </row>
    <row r="25" ht="15.75">
      <c r="G25" s="4" t="s">
        <v>45</v>
      </c>
    </row>
    <row r="26" ht="15.75">
      <c r="G26" s="4" t="s">
        <v>46</v>
      </c>
    </row>
    <row r="27" ht="15.75">
      <c r="G27" s="4" t="s">
        <v>47</v>
      </c>
    </row>
    <row r="28" ht="15.75">
      <c r="G28" s="4" t="s">
        <v>48</v>
      </c>
    </row>
    <row r="29" ht="15.75">
      <c r="G29" s="4" t="s">
        <v>49</v>
      </c>
    </row>
    <row r="30" ht="15.75">
      <c r="G30" s="4" t="s">
        <v>50</v>
      </c>
    </row>
    <row r="31" ht="15.75">
      <c r="G31" s="4" t="s">
        <v>51</v>
      </c>
    </row>
    <row r="32" ht="15.75">
      <c r="G32" s="4" t="s">
        <v>52</v>
      </c>
    </row>
    <row r="33" ht="15.75">
      <c r="G33" s="4" t="s">
        <v>53</v>
      </c>
    </row>
    <row r="34" ht="15.75">
      <c r="G34" s="4" t="s">
        <v>54</v>
      </c>
    </row>
    <row r="35" ht="15.75">
      <c r="G35" s="4" t="s">
        <v>55</v>
      </c>
    </row>
    <row r="36" ht="15.75">
      <c r="G36" s="4" t="s">
        <v>56</v>
      </c>
    </row>
    <row r="37" ht="15.75">
      <c r="G37" s="4" t="s">
        <v>57</v>
      </c>
    </row>
    <row r="38" ht="15.75">
      <c r="G38" s="4" t="s">
        <v>58</v>
      </c>
    </row>
    <row r="39" ht="15.75">
      <c r="G39" s="4" t="s">
        <v>59</v>
      </c>
    </row>
    <row r="40" ht="15.75">
      <c r="G40" s="4" t="s">
        <v>60</v>
      </c>
    </row>
    <row r="41" ht="15.75">
      <c r="G41" s="4" t="s">
        <v>61</v>
      </c>
    </row>
    <row r="42" ht="15.75">
      <c r="G42" s="4" t="s">
        <v>62</v>
      </c>
    </row>
    <row r="43" ht="15.75">
      <c r="G43" s="4" t="s">
        <v>63</v>
      </c>
    </row>
    <row r="44" ht="15.75">
      <c r="G44" s="4" t="s">
        <v>64</v>
      </c>
    </row>
    <row r="45" ht="15.75">
      <c r="G45" s="4" t="s">
        <v>65</v>
      </c>
    </row>
    <row r="46" ht="15.75">
      <c r="G46" s="4" t="s">
        <v>66</v>
      </c>
    </row>
    <row r="47" ht="15.75">
      <c r="G47" s="4" t="s">
        <v>67</v>
      </c>
    </row>
    <row r="48" ht="15.75">
      <c r="G48" s="4" t="s">
        <v>68</v>
      </c>
    </row>
    <row r="49" ht="15.75">
      <c r="G49" s="4" t="s">
        <v>69</v>
      </c>
    </row>
    <row r="50" ht="15.75">
      <c r="G50" s="4" t="s">
        <v>70</v>
      </c>
    </row>
    <row r="51" ht="15.75">
      <c r="G51" s="4" t="s">
        <v>71</v>
      </c>
    </row>
    <row r="52" ht="15.75">
      <c r="G52" s="4" t="s">
        <v>72</v>
      </c>
    </row>
    <row r="53" ht="15.75">
      <c r="G53" s="4" t="s">
        <v>73</v>
      </c>
    </row>
    <row r="54" ht="15.75">
      <c r="G54" s="4" t="s">
        <v>74</v>
      </c>
    </row>
    <row r="55" ht="15.75">
      <c r="G55" s="4" t="s">
        <v>75</v>
      </c>
    </row>
    <row r="56" ht="15.75">
      <c r="G56" s="4" t="s">
        <v>76</v>
      </c>
    </row>
    <row r="57" ht="15.75">
      <c r="G57" s="4" t="s">
        <v>77</v>
      </c>
    </row>
    <row r="58" ht="15.75">
      <c r="G58" s="4" t="s">
        <v>78</v>
      </c>
    </row>
    <row r="59" ht="15.75">
      <c r="G59" s="4" t="s">
        <v>79</v>
      </c>
    </row>
    <row r="60" ht="15.75">
      <c r="G60" s="4" t="s">
        <v>80</v>
      </c>
    </row>
    <row r="61" ht="15.75">
      <c r="G61" s="4" t="s">
        <v>81</v>
      </c>
    </row>
    <row r="62" ht="15.75">
      <c r="G62" s="4" t="s">
        <v>82</v>
      </c>
    </row>
    <row r="63" ht="15.75">
      <c r="G63" s="4" t="s">
        <v>83</v>
      </c>
    </row>
    <row r="64" ht="15.75">
      <c r="G64" s="4" t="s">
        <v>84</v>
      </c>
    </row>
    <row r="65" ht="15.75">
      <c r="G65" s="4" t="s">
        <v>85</v>
      </c>
    </row>
    <row r="66" ht="15.75">
      <c r="G66" s="4" t="s">
        <v>86</v>
      </c>
    </row>
    <row r="67" ht="15.75">
      <c r="G67" s="4" t="s">
        <v>87</v>
      </c>
    </row>
    <row r="68" ht="15.75">
      <c r="G68" s="4" t="s">
        <v>88</v>
      </c>
    </row>
    <row r="69" ht="15.75">
      <c r="G69" s="4" t="s">
        <v>89</v>
      </c>
    </row>
    <row r="70" ht="15.75">
      <c r="G70" s="4" t="s">
        <v>90</v>
      </c>
    </row>
    <row r="71" ht="15.75">
      <c r="G71" s="4" t="s">
        <v>91</v>
      </c>
    </row>
    <row r="72" ht="15.75">
      <c r="G72" s="4" t="s">
        <v>92</v>
      </c>
    </row>
    <row r="73" ht="15.75">
      <c r="G73" s="4" t="s">
        <v>93</v>
      </c>
    </row>
    <row r="74" ht="15.75">
      <c r="G74" s="4" t="s">
        <v>94</v>
      </c>
    </row>
    <row r="75" ht="15.75">
      <c r="G75" s="4" t="s">
        <v>95</v>
      </c>
    </row>
    <row r="76" ht="15.75">
      <c r="G76" s="4" t="s">
        <v>96</v>
      </c>
    </row>
    <row r="77" ht="15.75">
      <c r="G77" s="4" t="s">
        <v>97</v>
      </c>
    </row>
    <row r="78" ht="15.75">
      <c r="G78" s="4" t="s">
        <v>98</v>
      </c>
    </row>
    <row r="79" ht="15.75">
      <c r="G79" s="4" t="s">
        <v>99</v>
      </c>
    </row>
    <row r="80" ht="15.75">
      <c r="G80" s="4" t="s">
        <v>100</v>
      </c>
    </row>
    <row r="81" ht="15.75">
      <c r="G81" s="4" t="s">
        <v>101</v>
      </c>
    </row>
    <row r="82" ht="15.75">
      <c r="G82" s="4" t="s">
        <v>102</v>
      </c>
    </row>
    <row r="83" ht="15.75">
      <c r="G83" s="4" t="s">
        <v>103</v>
      </c>
    </row>
    <row r="84" ht="15.75">
      <c r="G84" s="4" t="s">
        <v>104</v>
      </c>
    </row>
    <row r="85" ht="15.75">
      <c r="G85" s="4" t="s">
        <v>105</v>
      </c>
    </row>
    <row r="86" ht="15.75">
      <c r="G86" s="4" t="s">
        <v>106</v>
      </c>
    </row>
    <row r="87" ht="15.75">
      <c r="G87" s="4" t="s">
        <v>107</v>
      </c>
    </row>
    <row r="88" ht="15.75">
      <c r="G88" s="4" t="s">
        <v>108</v>
      </c>
    </row>
    <row r="89" ht="15.75">
      <c r="G89" s="4" t="s">
        <v>109</v>
      </c>
    </row>
    <row r="90" ht="15.75">
      <c r="G90" s="4" t="s">
        <v>110</v>
      </c>
    </row>
    <row r="91" ht="15.75">
      <c r="G91" s="4" t="s">
        <v>111</v>
      </c>
    </row>
    <row r="92" ht="15.75">
      <c r="G92" s="4" t="s">
        <v>112</v>
      </c>
    </row>
    <row r="93" ht="15.75">
      <c r="G93" s="4" t="s">
        <v>113</v>
      </c>
    </row>
    <row r="94" ht="15.75">
      <c r="G94" s="4" t="s">
        <v>114</v>
      </c>
    </row>
    <row r="95" ht="15.75">
      <c r="G95" s="4" t="s">
        <v>115</v>
      </c>
    </row>
    <row r="96" ht="15.75">
      <c r="G96" s="4" t="s">
        <v>116</v>
      </c>
    </row>
    <row r="97" ht="15.75">
      <c r="G97" s="4" t="s">
        <v>117</v>
      </c>
    </row>
    <row r="98" ht="15.75">
      <c r="G98" s="4" t="s">
        <v>118</v>
      </c>
    </row>
    <row r="99" ht="15.75">
      <c r="G99" s="4" t="s">
        <v>119</v>
      </c>
    </row>
    <row r="100" ht="15.75">
      <c r="G100" s="4" t="s">
        <v>120</v>
      </c>
    </row>
    <row r="101" ht="15.75">
      <c r="G101" s="4" t="s">
        <v>121</v>
      </c>
    </row>
    <row r="102" ht="15.75">
      <c r="G102" s="4" t="s">
        <v>122</v>
      </c>
    </row>
    <row r="103" ht="15.75">
      <c r="G103" s="4" t="s">
        <v>123</v>
      </c>
    </row>
    <row r="104" ht="15.75">
      <c r="G104" s="4" t="s">
        <v>124</v>
      </c>
    </row>
    <row r="105" ht="15.75">
      <c r="G105" s="4" t="s">
        <v>125</v>
      </c>
    </row>
    <row r="106" ht="15.75">
      <c r="G106" s="4" t="s">
        <v>126</v>
      </c>
    </row>
    <row r="107" ht="15.75">
      <c r="G107" s="4" t="s">
        <v>127</v>
      </c>
    </row>
    <row r="108" ht="15.75">
      <c r="G108" s="4" t="s">
        <v>128</v>
      </c>
    </row>
    <row r="109" ht="15.75">
      <c r="G109" s="4" t="s">
        <v>129</v>
      </c>
    </row>
    <row r="110" ht="15.75">
      <c r="G110" s="4" t="s">
        <v>130</v>
      </c>
    </row>
    <row r="111" ht="15.75">
      <c r="G111" s="4" t="s">
        <v>131</v>
      </c>
    </row>
    <row r="112" ht="15.75">
      <c r="G112" s="4" t="s">
        <v>132</v>
      </c>
    </row>
    <row r="113" ht="15.75">
      <c r="G113" s="4" t="s">
        <v>133</v>
      </c>
    </row>
    <row r="114" ht="15.75">
      <c r="G114" s="4" t="s">
        <v>134</v>
      </c>
    </row>
    <row r="115" ht="15.75">
      <c r="G115" s="4" t="s">
        <v>135</v>
      </c>
    </row>
    <row r="116" ht="15.75">
      <c r="G116" s="4" t="s">
        <v>136</v>
      </c>
    </row>
    <row r="117" ht="15.75">
      <c r="G117" s="4" t="s">
        <v>137</v>
      </c>
    </row>
    <row r="118" ht="15.75">
      <c r="G118" s="4" t="s">
        <v>138</v>
      </c>
    </row>
    <row r="119" ht="15.75">
      <c r="G119" s="4" t="s">
        <v>139</v>
      </c>
    </row>
    <row r="120" ht="15.75">
      <c r="G120" s="4" t="s">
        <v>140</v>
      </c>
    </row>
    <row r="121" ht="15.75">
      <c r="G121" s="4" t="s">
        <v>141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Contextures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 Dalgleish</dc:creator>
  <cp:keywords/>
  <dc:description/>
  <cp:lastModifiedBy>admin</cp:lastModifiedBy>
  <cp:lastPrinted>2015-05-29T08:09:02Z</cp:lastPrinted>
  <dcterms:created xsi:type="dcterms:W3CDTF">2004-05-01T18:16:56Z</dcterms:created>
  <dcterms:modified xsi:type="dcterms:W3CDTF">2015-10-16T10:18:51Z</dcterms:modified>
  <cp:category/>
  <cp:version/>
  <cp:contentType/>
  <cp:contentStatus/>
</cp:coreProperties>
</file>